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ciones" sheetId="1" state="visible" r:id="rId1"/>
    <sheet xmlns:r="http://schemas.openxmlformats.org/officeDocument/2006/relationships" name="Resum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€"/>
    <numFmt numFmtId="165" formatCode="#,##0.000"/>
  </numFmts>
  <fonts count="5">
    <font>
      <name val="Calibri"/>
      <family val="2"/>
      <color theme="1"/>
      <sz val="11"/>
      <scheme val="minor"/>
    </font>
    <font>
      <b val="1"/>
      <color rgb="00404C24"/>
      <sz val="14"/>
    </font>
    <font>
      <i val="1"/>
      <color rgb="005D6544"/>
      <sz val="9"/>
    </font>
    <font>
      <b val="1"/>
      <color rgb="00FFFFFF"/>
    </font>
    <font>
      <b val="1"/>
      <color rgb="00404C24"/>
    </font>
  </fonts>
  <fills count="5">
    <fill>
      <patternFill/>
    </fill>
    <fill>
      <patternFill patternType="gray125"/>
    </fill>
    <fill>
      <patternFill patternType="solid">
        <fgColor rgb="00404C24"/>
      </patternFill>
    </fill>
    <fill>
      <patternFill patternType="solid">
        <fgColor rgb="00EEF4FF"/>
      </patternFill>
    </fill>
    <fill>
      <patternFill patternType="solid">
        <fgColor rgb="00FBF3D9"/>
      </patternFill>
    </fill>
  </fills>
  <borders count="2">
    <border>
      <left/>
      <right/>
      <top/>
      <bottom/>
      <diagonal/>
    </border>
    <border>
      <left style="thin">
        <color rgb="00D9D1B4"/>
      </left>
      <right style="thin">
        <color rgb="00D9D1B4"/>
      </right>
      <top style="thin">
        <color rgb="00D9D1B4"/>
      </top>
      <bottom style="thin">
        <color rgb="00D9D1B4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0" fillId="0" borderId="1" pivotButton="0" quotePrefix="0" xfId="0"/>
    <xf numFmtId="2" fontId="0" fillId="3" borderId="1" pivotButton="0" quotePrefix="0" xfId="0"/>
    <xf numFmtId="165" fontId="0" fillId="0" borderId="1" pivotButton="0" quotePrefix="0" xfId="0"/>
    <xf numFmtId="4" fontId="0" fillId="0" borderId="1" pivotButton="0" quotePrefix="0" xfId="0"/>
    <xf numFmtId="4" fontId="0" fillId="3" borderId="1" pivotButton="0" quotePrefix="0" xfId="0"/>
    <xf numFmtId="164" fontId="0" fillId="0" borderId="1" pivotButton="0" quotePrefix="0" xfId="0"/>
    <xf numFmtId="3" fontId="0" fillId="3" borderId="1" pivotButton="0" quotePrefix="0" xfId="0"/>
    <xf numFmtId="1" fontId="0" fillId="0" borderId="1" pivotButton="0" quotePrefix="0" xfId="0"/>
    <xf numFmtId="0" fontId="0" fillId="4" borderId="1" pivotButton="0" quotePrefix="0" xfId="0"/>
    <xf numFmtId="0" fontId="4" fillId="4" borderId="1" pivotButton="0" quotePrefix="0" xfId="0"/>
    <xf numFmtId="164" fontId="4" fillId="4" borderId="1" pivotButton="0" quotePrefix="0" xfId="0"/>
  </cellXfs>
  <cellStyles count="1">
    <cellStyle name="Normal" xfId="0" builtinId="0" hidden="0"/>
  </cellStyles>
  <dxfs count="4">
    <dxf>
      <font>
        <b val="1"/>
        <color rgb="009C2B14"/>
      </font>
      <fill>
        <patternFill patternType="solid">
          <fgColor rgb="00F8D7CF"/>
        </patternFill>
      </fill>
    </dxf>
    <dxf>
      <font>
        <b val="1"/>
        <color rgb="00375623"/>
      </font>
    </dxf>
    <dxf>
      <font>
        <color rgb="00C00000"/>
      </font>
    </dxf>
    <dxf>
      <font>
        <b val="1"/>
        <color rgb="00375623"/>
      </font>
      <fill>
        <patternFill patternType="solid">
          <fgColor rgb="00E2EF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38" customWidth="1" min="2" max="2"/>
    <col width="6" customWidth="1" min="3" max="3"/>
    <col width="32" customWidth="1" min="4" max="4"/>
    <col width="7" customWidth="1" min="5" max="5"/>
    <col width="10" customWidth="1" min="6" max="6"/>
    <col width="10" customWidth="1" min="7" max="7"/>
    <col width="10" customWidth="1" min="8" max="8"/>
    <col width="12" customWidth="1" min="9" max="9"/>
    <col width="10" customWidth="1" min="10" max="10"/>
    <col width="20" customWidth="1" min="11" max="11"/>
  </cols>
  <sheetData>
    <row r="1">
      <c r="A1" s="1" t="inlineStr">
        <is>
          <t>Hoja de mediciones · Obra ejemplo</t>
        </is>
      </c>
    </row>
    <row r="2">
      <c r="A2" s="2" t="inlineStr">
        <is>
          <t>Una línea por elemento medido. Las deducciones (huecos) van con Uds en negativo. Deja en blanco las dimensiones que no aplican.</t>
        </is>
      </c>
    </row>
    <row r="4" ht="32" customHeight="1">
      <c r="A4" s="3" t="inlineStr">
        <is>
          <t>Código</t>
        </is>
      </c>
      <c r="B4" s="3" t="inlineStr">
        <is>
          <t>Descripción (de Resumen)</t>
        </is>
      </c>
      <c r="C4" s="3" t="inlineStr">
        <is>
          <t>Ud</t>
        </is>
      </c>
      <c r="D4" s="3" t="inlineStr">
        <is>
          <t>Elemento / ubicación</t>
        </is>
      </c>
      <c r="E4" s="3" t="inlineStr">
        <is>
          <t>Uds</t>
        </is>
      </c>
      <c r="F4" s="3" t="inlineStr">
        <is>
          <t>Largo (m)</t>
        </is>
      </c>
      <c r="G4" s="3" t="inlineStr">
        <is>
          <t>Ancho (m)</t>
        </is>
      </c>
      <c r="H4" s="3" t="inlineStr">
        <is>
          <t>Alto (m)</t>
        </is>
      </c>
      <c r="I4" s="3" t="inlineStr">
        <is>
          <t>Parcial</t>
        </is>
      </c>
      <c r="J4" s="3" t="inlineStr">
        <is>
          <t>Dim. usadas</t>
        </is>
      </c>
      <c r="K4" s="3" t="inlineStr">
        <is>
          <t>Control</t>
        </is>
      </c>
    </row>
    <row r="5">
      <c r="A5" s="4" t="inlineStr">
        <is>
          <t>01.01</t>
        </is>
      </c>
      <c r="B5" s="5">
        <f>IF(A5="","",IFERROR(INDEX(Resumen!$B:$B,MATCH(A5,Resumen!$A:$A,0)),"¿Código?"))</f>
        <v/>
      </c>
      <c r="C5" s="5">
        <f>IF(A5="","",IFERROR(INDEX(Resumen!$C:$C,MATCH(A5,Resumen!$A:$A,0)),""))</f>
        <v/>
      </c>
      <c r="D5" s="4" t="inlineStr">
        <is>
          <t>Zapatas Z1 · eje A</t>
        </is>
      </c>
      <c r="E5" s="4" t="n">
        <v>4</v>
      </c>
      <c r="F5" s="6" t="n">
        <v>2</v>
      </c>
      <c r="G5" s="6" t="n">
        <v>2</v>
      </c>
      <c r="H5" s="6" t="n">
        <v>1</v>
      </c>
      <c r="I5" s="7">
        <f>IF(OR(A5="",COUNT(E5:H5)=0),"",ROUND(PRODUCT(E5:H5),3))</f>
        <v/>
      </c>
      <c r="J5" s="5">
        <f>IF(A5="","",COUNT(F5:H5))</f>
        <v/>
      </c>
      <c r="K5" s="5">
        <f>IF(A5="","",IF(J5=IF(C5="m3",3,IF(C5="m2",2,IF(C5="m",1,0))),"OK","Revisar dimensiones"))</f>
        <v/>
      </c>
    </row>
    <row r="6">
      <c r="A6" s="4" t="inlineStr">
        <is>
          <t>01.01</t>
        </is>
      </c>
      <c r="B6" s="5">
        <f>IF(A6="","",IFERROR(INDEX(Resumen!$B:$B,MATCH(A6,Resumen!$A:$A,0)),"¿Código?"))</f>
        <v/>
      </c>
      <c r="C6" s="5">
        <f>IF(A6="","",IFERROR(INDEX(Resumen!$C:$C,MATCH(A6,Resumen!$A:$A,0)),""))</f>
        <v/>
      </c>
      <c r="D6" s="4" t="inlineStr">
        <is>
          <t>Zapatas Z2 · eje B</t>
        </is>
      </c>
      <c r="E6" s="4" t="n">
        <v>4</v>
      </c>
      <c r="F6" s="6" t="n">
        <v>2.4</v>
      </c>
      <c r="G6" s="6" t="n">
        <v>2.4</v>
      </c>
      <c r="H6" s="6" t="n">
        <v>1.1</v>
      </c>
      <c r="I6" s="7">
        <f>IF(OR(A6="",COUNT(E6:H6)=0),"",ROUND(PRODUCT(E6:H6),3))</f>
        <v/>
      </c>
      <c r="J6" s="5">
        <f>IF(A6="","",COUNT(F6:H6))</f>
        <v/>
      </c>
      <c r="K6" s="5">
        <f>IF(A6="","",IF(J6=IF(C6="m3",3,IF(C6="m2",2,IF(C6="m",1,0))),"OK","Revisar dimensiones"))</f>
        <v/>
      </c>
    </row>
    <row r="7">
      <c r="A7" s="4" t="inlineStr">
        <is>
          <t>01.01</t>
        </is>
      </c>
      <c r="B7" s="5">
        <f>IF(A7="","",IFERROR(INDEX(Resumen!$B:$B,MATCH(A7,Resumen!$A:$A,0)),"¿Código?"))</f>
        <v/>
      </c>
      <c r="C7" s="5">
        <f>IF(A7="","",IFERROR(INDEX(Resumen!$C:$C,MATCH(A7,Resumen!$A:$A,0)),""))</f>
        <v/>
      </c>
      <c r="D7" s="4" t="inlineStr">
        <is>
          <t>Zanja riostra perimetral</t>
        </is>
      </c>
      <c r="E7" s="4" t="n">
        <v>1</v>
      </c>
      <c r="F7" s="6" t="n">
        <v>24</v>
      </c>
      <c r="G7" s="6" t="n">
        <v>0.6</v>
      </c>
      <c r="H7" s="6" t="n">
        <v>0.8</v>
      </c>
      <c r="I7" s="7">
        <f>IF(OR(A7="",COUNT(E7:H7)=0),"",ROUND(PRODUCT(E7:H7),3))</f>
        <v/>
      </c>
      <c r="J7" s="5">
        <f>IF(A7="","",COUNT(F7:H7))</f>
        <v/>
      </c>
      <c r="K7" s="5">
        <f>IF(A7="","",IF(J7=IF(C7="m3",3,IF(C7="m2",2,IF(C7="m",1,0))),"OK","Revisar dimensiones"))</f>
        <v/>
      </c>
    </row>
    <row r="8">
      <c r="A8" s="4" t="inlineStr">
        <is>
          <t>02.01</t>
        </is>
      </c>
      <c r="B8" s="5">
        <f>IF(A8="","",IFERROR(INDEX(Resumen!$B:$B,MATCH(A8,Resumen!$A:$A,0)),"¿Código?"))</f>
        <v/>
      </c>
      <c r="C8" s="5">
        <f>IF(A8="","",IFERROR(INDEX(Resumen!$C:$C,MATCH(A8,Resumen!$A:$A,0)),""))</f>
        <v/>
      </c>
      <c r="D8" s="4" t="inlineStr">
        <is>
          <t>Zapatas Z1 · eje A</t>
        </is>
      </c>
      <c r="E8" s="4" t="n">
        <v>4</v>
      </c>
      <c r="F8" s="6" t="n">
        <v>2</v>
      </c>
      <c r="G8" s="6" t="n">
        <v>2</v>
      </c>
      <c r="H8" s="6" t="n"/>
      <c r="I8" s="7">
        <f>IF(OR(A8="",COUNT(E8:H8)=0),"",ROUND(PRODUCT(E8:H8),3))</f>
        <v/>
      </c>
      <c r="J8" s="5">
        <f>IF(A8="","",COUNT(F8:H8))</f>
        <v/>
      </c>
      <c r="K8" s="5">
        <f>IF(A8="","",IF(J8=IF(C8="m3",3,IF(C8="m2",2,IF(C8="m",1,0))),"OK","Revisar dimensiones"))</f>
        <v/>
      </c>
    </row>
    <row r="9">
      <c r="A9" s="4" t="inlineStr">
        <is>
          <t>02.01</t>
        </is>
      </c>
      <c r="B9" s="5">
        <f>IF(A9="","",IFERROR(INDEX(Resumen!$B:$B,MATCH(A9,Resumen!$A:$A,0)),"¿Código?"))</f>
        <v/>
      </c>
      <c r="C9" s="5">
        <f>IF(A9="","",IFERROR(INDEX(Resumen!$C:$C,MATCH(A9,Resumen!$A:$A,0)),""))</f>
        <v/>
      </c>
      <c r="D9" s="4" t="inlineStr">
        <is>
          <t>Zapatas Z2 · eje B</t>
        </is>
      </c>
      <c r="E9" s="4" t="n">
        <v>4</v>
      </c>
      <c r="F9" s="6" t="n">
        <v>2.4</v>
      </c>
      <c r="G9" s="6" t="n">
        <v>2.4</v>
      </c>
      <c r="H9" s="6" t="n"/>
      <c r="I9" s="7">
        <f>IF(OR(A9="",COUNT(E9:H9)=0),"",ROUND(PRODUCT(E9:H9),3))</f>
        <v/>
      </c>
      <c r="J9" s="5">
        <f>IF(A9="","",COUNT(F9:H9))</f>
        <v/>
      </c>
      <c r="K9" s="5">
        <f>IF(A9="","",IF(J9=IF(C9="m3",3,IF(C9="m2",2,IF(C9="m",1,0))),"OK","Revisar dimensiones"))</f>
        <v/>
      </c>
    </row>
    <row r="10">
      <c r="A10" s="4" t="inlineStr">
        <is>
          <t>02.01</t>
        </is>
      </c>
      <c r="B10" s="5">
        <f>IF(A10="","",IFERROR(INDEX(Resumen!$B:$B,MATCH(A10,Resumen!$A:$A,0)),"¿Código?"))</f>
        <v/>
      </c>
      <c r="C10" s="5">
        <f>IF(A10="","",IFERROR(INDEX(Resumen!$C:$C,MATCH(A10,Resumen!$A:$A,0)),""))</f>
        <v/>
      </c>
      <c r="D10" s="4" t="inlineStr">
        <is>
          <t>Zanja riostra perimetral</t>
        </is>
      </c>
      <c r="E10" s="4" t="n">
        <v>1</v>
      </c>
      <c r="F10" s="6" t="n">
        <v>24</v>
      </c>
      <c r="G10" s="6" t="n">
        <v>0.6</v>
      </c>
      <c r="H10" s="6" t="n"/>
      <c r="I10" s="7">
        <f>IF(OR(A10="",COUNT(E10:H10)=0),"",ROUND(PRODUCT(E10:H10),3))</f>
        <v/>
      </c>
      <c r="J10" s="5">
        <f>IF(A10="","",COUNT(F10:H10))</f>
        <v/>
      </c>
      <c r="K10" s="5">
        <f>IF(A10="","",IF(J10=IF(C10="m3",3,IF(C10="m2",2,IF(C10="m",1,0))),"OK","Revisar dimensiones"))</f>
        <v/>
      </c>
    </row>
    <row r="11">
      <c r="A11" s="4" t="inlineStr">
        <is>
          <t>02.02</t>
        </is>
      </c>
      <c r="B11" s="5">
        <f>IF(A11="","",IFERROR(INDEX(Resumen!$B:$B,MATCH(A11,Resumen!$A:$A,0)),"¿Código?"))</f>
        <v/>
      </c>
      <c r="C11" s="5">
        <f>IF(A11="","",IFERROR(INDEX(Resumen!$C:$C,MATCH(A11,Resumen!$A:$A,0)),""))</f>
        <v/>
      </c>
      <c r="D11" s="4" t="inlineStr">
        <is>
          <t>Zapatas Z1 · eje A</t>
        </is>
      </c>
      <c r="E11" s="4" t="n">
        <v>4</v>
      </c>
      <c r="F11" s="6" t="n">
        <v>2</v>
      </c>
      <c r="G11" s="6" t="n">
        <v>2</v>
      </c>
      <c r="H11" s="6" t="n">
        <v>0.9</v>
      </c>
      <c r="I11" s="7">
        <f>IF(OR(A11="",COUNT(E11:H11)=0),"",ROUND(PRODUCT(E11:H11),3))</f>
        <v/>
      </c>
      <c r="J11" s="5">
        <f>IF(A11="","",COUNT(F11:H11))</f>
        <v/>
      </c>
      <c r="K11" s="5">
        <f>IF(A11="","",IF(J11=IF(C11="m3",3,IF(C11="m2",2,IF(C11="m",1,0))),"OK","Revisar dimensiones"))</f>
        <v/>
      </c>
    </row>
    <row r="12">
      <c r="A12" s="4" t="inlineStr">
        <is>
          <t>02.02</t>
        </is>
      </c>
      <c r="B12" s="5">
        <f>IF(A12="","",IFERROR(INDEX(Resumen!$B:$B,MATCH(A12,Resumen!$A:$A,0)),"¿Código?"))</f>
        <v/>
      </c>
      <c r="C12" s="5">
        <f>IF(A12="","",IFERROR(INDEX(Resumen!$C:$C,MATCH(A12,Resumen!$A:$A,0)),""))</f>
        <v/>
      </c>
      <c r="D12" s="4" t="inlineStr">
        <is>
          <t>Zapatas Z2 · eje B</t>
        </is>
      </c>
      <c r="E12" s="4" t="n">
        <v>4</v>
      </c>
      <c r="F12" s="6" t="n">
        <v>2.4</v>
      </c>
      <c r="G12" s="6" t="n">
        <v>2.4</v>
      </c>
      <c r="H12" s="6" t="n">
        <v>1</v>
      </c>
      <c r="I12" s="7">
        <f>IF(OR(A12="",COUNT(E12:H12)=0),"",ROUND(PRODUCT(E12:H12),3))</f>
        <v/>
      </c>
      <c r="J12" s="5">
        <f>IF(A12="","",COUNT(F12:H12))</f>
        <v/>
      </c>
      <c r="K12" s="5">
        <f>IF(A12="","",IF(J12=IF(C12="m3",3,IF(C12="m2",2,IF(C12="m",1,0))),"OK","Revisar dimensiones"))</f>
        <v/>
      </c>
    </row>
    <row r="13">
      <c r="A13" s="4" t="inlineStr">
        <is>
          <t>02.02</t>
        </is>
      </c>
      <c r="B13" s="5">
        <f>IF(A13="","",IFERROR(INDEX(Resumen!$B:$B,MATCH(A13,Resumen!$A:$A,0)),"¿Código?"))</f>
        <v/>
      </c>
      <c r="C13" s="5">
        <f>IF(A13="","",IFERROR(INDEX(Resumen!$C:$C,MATCH(A13,Resumen!$A:$A,0)),""))</f>
        <v/>
      </c>
      <c r="D13" s="4" t="inlineStr">
        <is>
          <t>Riostra perimetral</t>
        </is>
      </c>
      <c r="E13" s="4" t="n">
        <v>1</v>
      </c>
      <c r="F13" s="6" t="n">
        <v>24</v>
      </c>
      <c r="G13" s="6" t="n">
        <v>0.6</v>
      </c>
      <c r="H13" s="6" t="n">
        <v>0.7</v>
      </c>
      <c r="I13" s="7">
        <f>IF(OR(A13="",COUNT(E13:H13)=0),"",ROUND(PRODUCT(E13:H13),3))</f>
        <v/>
      </c>
      <c r="J13" s="5">
        <f>IF(A13="","",COUNT(F13:H13))</f>
        <v/>
      </c>
      <c r="K13" s="5">
        <f>IF(A13="","",IF(J13=IF(C13="m3",3,IF(C13="m2",2,IF(C13="m",1,0))),"OK","Revisar dimensiones"))</f>
        <v/>
      </c>
    </row>
    <row r="14">
      <c r="A14" s="4" t="inlineStr">
        <is>
          <t>03.01</t>
        </is>
      </c>
      <c r="B14" s="5">
        <f>IF(A14="","",IFERROR(INDEX(Resumen!$B:$B,MATCH(A14,Resumen!$A:$A,0)),"¿Código?"))</f>
        <v/>
      </c>
      <c r="C14" s="5">
        <f>IF(A14="","",IFERROR(INDEX(Resumen!$C:$C,MATCH(A14,Resumen!$A:$A,0)),""))</f>
        <v/>
      </c>
      <c r="D14" s="4" t="inlineStr">
        <is>
          <t>Fachada norte</t>
        </is>
      </c>
      <c r="E14" s="4" t="n">
        <v>1</v>
      </c>
      <c r="F14" s="6" t="n">
        <v>18</v>
      </c>
      <c r="G14" s="6" t="n"/>
      <c r="H14" s="6" t="n">
        <v>3</v>
      </c>
      <c r="I14" s="7">
        <f>IF(OR(A14="",COUNT(E14:H14)=0),"",ROUND(PRODUCT(E14:H14),3))</f>
        <v/>
      </c>
      <c r="J14" s="5">
        <f>IF(A14="","",COUNT(F14:H14))</f>
        <v/>
      </c>
      <c r="K14" s="5">
        <f>IF(A14="","",IF(J14=IF(C14="m3",3,IF(C14="m2",2,IF(C14="m",1,0))),"OK","Revisar dimensiones"))</f>
        <v/>
      </c>
    </row>
    <row r="15">
      <c r="A15" s="4" t="inlineStr">
        <is>
          <t>03.01</t>
        </is>
      </c>
      <c r="B15" s="5">
        <f>IF(A15="","",IFERROR(INDEX(Resumen!$B:$B,MATCH(A15,Resumen!$A:$A,0)),"¿Código?"))</f>
        <v/>
      </c>
      <c r="C15" s="5">
        <f>IF(A15="","",IFERROR(INDEX(Resumen!$C:$C,MATCH(A15,Resumen!$A:$A,0)),""))</f>
        <v/>
      </c>
      <c r="D15" s="4" t="inlineStr">
        <is>
          <t>Fachada sur</t>
        </is>
      </c>
      <c r="E15" s="4" t="n">
        <v>1</v>
      </c>
      <c r="F15" s="6" t="n">
        <v>18</v>
      </c>
      <c r="G15" s="6" t="n"/>
      <c r="H15" s="6" t="n">
        <v>3</v>
      </c>
      <c r="I15" s="7">
        <f>IF(OR(A15="",COUNT(E15:H15)=0),"",ROUND(PRODUCT(E15:H15),3))</f>
        <v/>
      </c>
      <c r="J15" s="5">
        <f>IF(A15="","",COUNT(F15:H15))</f>
        <v/>
      </c>
      <c r="K15" s="5">
        <f>IF(A15="","",IF(J15=IF(C15="m3",3,IF(C15="m2",2,IF(C15="m",1,0))),"OK","Revisar dimensiones"))</f>
        <v/>
      </c>
    </row>
    <row r="16">
      <c r="A16" s="4" t="inlineStr">
        <is>
          <t>03.01</t>
        </is>
      </c>
      <c r="B16" s="5">
        <f>IF(A16="","",IFERROR(INDEX(Resumen!$B:$B,MATCH(A16,Resumen!$A:$A,0)),"¿Código?"))</f>
        <v/>
      </c>
      <c r="C16" s="5">
        <f>IF(A16="","",IFERROR(INDEX(Resumen!$C:$C,MATCH(A16,Resumen!$A:$A,0)),""))</f>
        <v/>
      </c>
      <c r="D16" s="4" t="inlineStr">
        <is>
          <t>A deducir: ventanas 1,20 × 1,50</t>
        </is>
      </c>
      <c r="E16" s="4" t="n">
        <v>-6</v>
      </c>
      <c r="F16" s="6" t="n">
        <v>1.2</v>
      </c>
      <c r="G16" s="6" t="n"/>
      <c r="H16" s="6" t="n">
        <v>1.5</v>
      </c>
      <c r="I16" s="7">
        <f>IF(OR(A16="",COUNT(E16:H16)=0),"",ROUND(PRODUCT(E16:H16),3))</f>
        <v/>
      </c>
      <c r="J16" s="5">
        <f>IF(A16="","",COUNT(F16:H16))</f>
        <v/>
      </c>
      <c r="K16" s="5">
        <f>IF(A16="","",IF(J16=IF(C16="m3",3,IF(C16="m2",2,IF(C16="m",1,0))),"OK","Revisar dimensiones"))</f>
        <v/>
      </c>
    </row>
    <row r="17">
      <c r="A17" s="4" t="inlineStr">
        <is>
          <t>03.01</t>
        </is>
      </c>
      <c r="B17" s="5">
        <f>IF(A17="","",IFERROR(INDEX(Resumen!$B:$B,MATCH(A17,Resumen!$A:$A,0)),"¿Código?"))</f>
        <v/>
      </c>
      <c r="C17" s="5">
        <f>IF(A17="","",IFERROR(INDEX(Resumen!$C:$C,MATCH(A17,Resumen!$A:$A,0)),""))</f>
        <v/>
      </c>
      <c r="D17" s="4" t="inlineStr">
        <is>
          <t>A deducir: puerta 0,90 × 2,10</t>
        </is>
      </c>
      <c r="E17" s="4" t="n">
        <v>-1</v>
      </c>
      <c r="F17" s="6" t="n">
        <v>0.9</v>
      </c>
      <c r="G17" s="6" t="n"/>
      <c r="H17" s="6" t="n">
        <v>2.1</v>
      </c>
      <c r="I17" s="7">
        <f>IF(OR(A17="",COUNT(E17:H17)=0),"",ROUND(PRODUCT(E17:H17),3))</f>
        <v/>
      </c>
      <c r="J17" s="5">
        <f>IF(A17="","",COUNT(F17:H17))</f>
        <v/>
      </c>
      <c r="K17" s="5">
        <f>IF(A17="","",IF(J17=IF(C17="m3",3,IF(C17="m2",2,IF(C17="m",1,0))),"OK","Revisar dimensiones"))</f>
        <v/>
      </c>
    </row>
    <row r="18">
      <c r="A18" s="4" t="inlineStr">
        <is>
          <t>04.01</t>
        </is>
      </c>
      <c r="B18" s="5">
        <f>IF(A18="","",IFERROR(INDEX(Resumen!$B:$B,MATCH(A18,Resumen!$A:$A,0)),"¿Código?"))</f>
        <v/>
      </c>
      <c r="C18" s="5">
        <f>IF(A18="","",IFERROR(INDEX(Resumen!$C:$C,MATCH(A18,Resumen!$A:$A,0)),""))</f>
        <v/>
      </c>
      <c r="D18" s="4" t="inlineStr">
        <is>
          <t>Solera planta baja</t>
        </is>
      </c>
      <c r="E18" s="4" t="n">
        <v>1</v>
      </c>
      <c r="F18" s="6" t="n">
        <v>18</v>
      </c>
      <c r="G18" s="6" t="n">
        <v>10</v>
      </c>
      <c r="H18" s="6" t="n"/>
      <c r="I18" s="7">
        <f>IF(OR(A18="",COUNT(E18:H18)=0),"",ROUND(PRODUCT(E18:H18),3))</f>
        <v/>
      </c>
      <c r="J18" s="5">
        <f>IF(A18="","",COUNT(F18:H18))</f>
        <v/>
      </c>
      <c r="K18" s="5">
        <f>IF(A18="","",IF(J18=IF(C18="m3",3,IF(C18="m2",2,IF(C18="m",1,0))),"OK","Revisar dimensiones"))</f>
        <v/>
      </c>
    </row>
    <row r="19">
      <c r="A19" s="4" t="n"/>
      <c r="B19" s="5">
        <f>IF(A19="","",IFERROR(INDEX(Resumen!$B:$B,MATCH(A19,Resumen!$A:$A,0)),"¿Código?"))</f>
        <v/>
      </c>
      <c r="C19" s="5">
        <f>IF(A19="","",IFERROR(INDEX(Resumen!$C:$C,MATCH(A19,Resumen!$A:$A,0)),""))</f>
        <v/>
      </c>
      <c r="D19" s="4" t="n"/>
      <c r="E19" s="4" t="n"/>
      <c r="F19" s="6" t="n"/>
      <c r="G19" s="6" t="n"/>
      <c r="H19" s="6" t="n"/>
      <c r="I19" s="7">
        <f>IF(OR(A19="",COUNT(E19:H19)=0),"",ROUND(PRODUCT(E19:H19),3))</f>
        <v/>
      </c>
      <c r="J19" s="5">
        <f>IF(A19="","",COUNT(F19:H19))</f>
        <v/>
      </c>
      <c r="K19" s="5">
        <f>IF(A19="","",IF(J19=IF(C19="m3",3,IF(C19="m2",2,IF(C19="m",1,0))),"OK","Revisar dimensiones"))</f>
        <v/>
      </c>
    </row>
    <row r="20">
      <c r="A20" s="4" t="n"/>
      <c r="B20" s="5">
        <f>IF(A20="","",IFERROR(INDEX(Resumen!$B:$B,MATCH(A20,Resumen!$A:$A,0)),"¿Código?"))</f>
        <v/>
      </c>
      <c r="C20" s="5">
        <f>IF(A20="","",IFERROR(INDEX(Resumen!$C:$C,MATCH(A20,Resumen!$A:$A,0)),""))</f>
        <v/>
      </c>
      <c r="D20" s="4" t="n"/>
      <c r="E20" s="4" t="n"/>
      <c r="F20" s="6" t="n"/>
      <c r="G20" s="6" t="n"/>
      <c r="H20" s="6" t="n"/>
      <c r="I20" s="7">
        <f>IF(OR(A20="",COUNT(E20:H20)=0),"",ROUND(PRODUCT(E20:H20),3))</f>
        <v/>
      </c>
      <c r="J20" s="5">
        <f>IF(A20="","",COUNT(F20:H20))</f>
        <v/>
      </c>
      <c r="K20" s="5">
        <f>IF(A20="","",IF(J20=IF(C20="m3",3,IF(C20="m2",2,IF(C20="m",1,0))),"OK","Revisar dimensiones"))</f>
        <v/>
      </c>
    </row>
    <row r="21">
      <c r="A21" s="4" t="n"/>
      <c r="B21" s="5">
        <f>IF(A21="","",IFERROR(INDEX(Resumen!$B:$B,MATCH(A21,Resumen!$A:$A,0)),"¿Código?"))</f>
        <v/>
      </c>
      <c r="C21" s="5">
        <f>IF(A21="","",IFERROR(INDEX(Resumen!$C:$C,MATCH(A21,Resumen!$A:$A,0)),""))</f>
        <v/>
      </c>
      <c r="D21" s="4" t="n"/>
      <c r="E21" s="4" t="n"/>
      <c r="F21" s="6" t="n"/>
      <c r="G21" s="6" t="n"/>
      <c r="H21" s="6" t="n"/>
      <c r="I21" s="7">
        <f>IF(OR(A21="",COUNT(E21:H21)=0),"",ROUND(PRODUCT(E21:H21),3))</f>
        <v/>
      </c>
      <c r="J21" s="5">
        <f>IF(A21="","",COUNT(F21:H21))</f>
        <v/>
      </c>
      <c r="K21" s="5">
        <f>IF(A21="","",IF(J21=IF(C21="m3",3,IF(C21="m2",2,IF(C21="m",1,0))),"OK","Revisar dimensiones"))</f>
        <v/>
      </c>
    </row>
    <row r="22">
      <c r="A22" s="4" t="n"/>
      <c r="B22" s="5">
        <f>IF(A22="","",IFERROR(INDEX(Resumen!$B:$B,MATCH(A22,Resumen!$A:$A,0)),"¿Código?"))</f>
        <v/>
      </c>
      <c r="C22" s="5">
        <f>IF(A22="","",IFERROR(INDEX(Resumen!$C:$C,MATCH(A22,Resumen!$A:$A,0)),""))</f>
        <v/>
      </c>
      <c r="D22" s="4" t="n"/>
      <c r="E22" s="4" t="n"/>
      <c r="F22" s="6" t="n"/>
      <c r="G22" s="6" t="n"/>
      <c r="H22" s="6" t="n"/>
      <c r="I22" s="7">
        <f>IF(OR(A22="",COUNT(E22:H22)=0),"",ROUND(PRODUCT(E22:H22),3))</f>
        <v/>
      </c>
      <c r="J22" s="5">
        <f>IF(A22="","",COUNT(F22:H22))</f>
        <v/>
      </c>
      <c r="K22" s="5">
        <f>IF(A22="","",IF(J22=IF(C22="m3",3,IF(C22="m2",2,IF(C22="m",1,0))),"OK","Revisar dimensiones"))</f>
        <v/>
      </c>
    </row>
    <row r="23">
      <c r="A23" s="4" t="n"/>
      <c r="B23" s="5">
        <f>IF(A23="","",IFERROR(INDEX(Resumen!$B:$B,MATCH(A23,Resumen!$A:$A,0)),"¿Código?"))</f>
        <v/>
      </c>
      <c r="C23" s="5">
        <f>IF(A23="","",IFERROR(INDEX(Resumen!$C:$C,MATCH(A23,Resumen!$A:$A,0)),""))</f>
        <v/>
      </c>
      <c r="D23" s="4" t="n"/>
      <c r="E23" s="4" t="n"/>
      <c r="F23" s="6" t="n"/>
      <c r="G23" s="6" t="n"/>
      <c r="H23" s="6" t="n"/>
      <c r="I23" s="7">
        <f>IF(OR(A23="",COUNT(E23:H23)=0),"",ROUND(PRODUCT(E23:H23),3))</f>
        <v/>
      </c>
      <c r="J23" s="5">
        <f>IF(A23="","",COUNT(F23:H23))</f>
        <v/>
      </c>
      <c r="K23" s="5">
        <f>IF(A23="","",IF(J23=IF(C23="m3",3,IF(C23="m2",2,IF(C23="m",1,0))),"OK","Revisar dimensiones"))</f>
        <v/>
      </c>
    </row>
    <row r="24">
      <c r="A24" s="4" t="n"/>
      <c r="B24" s="5">
        <f>IF(A24="","",IFERROR(INDEX(Resumen!$B:$B,MATCH(A24,Resumen!$A:$A,0)),"¿Código?"))</f>
        <v/>
      </c>
      <c r="C24" s="5">
        <f>IF(A24="","",IFERROR(INDEX(Resumen!$C:$C,MATCH(A24,Resumen!$A:$A,0)),""))</f>
        <v/>
      </c>
      <c r="D24" s="4" t="n"/>
      <c r="E24" s="4" t="n"/>
      <c r="F24" s="6" t="n"/>
      <c r="G24" s="6" t="n"/>
      <c r="H24" s="6" t="n"/>
      <c r="I24" s="7">
        <f>IF(OR(A24="",COUNT(E24:H24)=0),"",ROUND(PRODUCT(E24:H24),3))</f>
        <v/>
      </c>
      <c r="J24" s="5">
        <f>IF(A24="","",COUNT(F24:H24))</f>
        <v/>
      </c>
      <c r="K24" s="5">
        <f>IF(A24="","",IF(J24=IF(C24="m3",3,IF(C24="m2",2,IF(C24="m",1,0))),"OK","Revisar dimensiones"))</f>
        <v/>
      </c>
    </row>
    <row r="25">
      <c r="A25" s="4" t="n"/>
      <c r="B25" s="5">
        <f>IF(A25="","",IFERROR(INDEX(Resumen!$B:$B,MATCH(A25,Resumen!$A:$A,0)),"¿Código?"))</f>
        <v/>
      </c>
      <c r="C25" s="5">
        <f>IF(A25="","",IFERROR(INDEX(Resumen!$C:$C,MATCH(A25,Resumen!$A:$A,0)),""))</f>
        <v/>
      </c>
      <c r="D25" s="4" t="n"/>
      <c r="E25" s="4" t="n"/>
      <c r="F25" s="6" t="n"/>
      <c r="G25" s="6" t="n"/>
      <c r="H25" s="6" t="n"/>
      <c r="I25" s="7">
        <f>IF(OR(A25="",COUNT(E25:H25)=0),"",ROUND(PRODUCT(E25:H25),3))</f>
        <v/>
      </c>
      <c r="J25" s="5">
        <f>IF(A25="","",COUNT(F25:H25))</f>
        <v/>
      </c>
      <c r="K25" s="5">
        <f>IF(A25="","",IF(J25=IF(C25="m3",3,IF(C25="m2",2,IF(C25="m",1,0))),"OK","Revisar dimensiones"))</f>
        <v/>
      </c>
    </row>
    <row r="26">
      <c r="A26" s="4" t="n"/>
      <c r="B26" s="5">
        <f>IF(A26="","",IFERROR(INDEX(Resumen!$B:$B,MATCH(A26,Resumen!$A:$A,0)),"¿Código?"))</f>
        <v/>
      </c>
      <c r="C26" s="5">
        <f>IF(A26="","",IFERROR(INDEX(Resumen!$C:$C,MATCH(A26,Resumen!$A:$A,0)),""))</f>
        <v/>
      </c>
      <c r="D26" s="4" t="n"/>
      <c r="E26" s="4" t="n"/>
      <c r="F26" s="6" t="n"/>
      <c r="G26" s="6" t="n"/>
      <c r="H26" s="6" t="n"/>
      <c r="I26" s="7">
        <f>IF(OR(A26="",COUNT(E26:H26)=0),"",ROUND(PRODUCT(E26:H26),3))</f>
        <v/>
      </c>
      <c r="J26" s="5">
        <f>IF(A26="","",COUNT(F26:H26))</f>
        <v/>
      </c>
      <c r="K26" s="5">
        <f>IF(A26="","",IF(J26=IF(C26="m3",3,IF(C26="m2",2,IF(C26="m",1,0))),"OK","Revisar dimensiones"))</f>
        <v/>
      </c>
    </row>
    <row r="27">
      <c r="A27" s="4" t="n"/>
      <c r="B27" s="5">
        <f>IF(A27="","",IFERROR(INDEX(Resumen!$B:$B,MATCH(A27,Resumen!$A:$A,0)),"¿Código?"))</f>
        <v/>
      </c>
      <c r="C27" s="5">
        <f>IF(A27="","",IFERROR(INDEX(Resumen!$C:$C,MATCH(A27,Resumen!$A:$A,0)),""))</f>
        <v/>
      </c>
      <c r="D27" s="4" t="n"/>
      <c r="E27" s="4" t="n"/>
      <c r="F27" s="6" t="n"/>
      <c r="G27" s="6" t="n"/>
      <c r="H27" s="6" t="n"/>
      <c r="I27" s="7">
        <f>IF(OR(A27="",COUNT(E27:H27)=0),"",ROUND(PRODUCT(E27:H27),3))</f>
        <v/>
      </c>
      <c r="J27" s="5">
        <f>IF(A27="","",COUNT(F27:H27))</f>
        <v/>
      </c>
      <c r="K27" s="5">
        <f>IF(A27="","",IF(J27=IF(C27="m3",3,IF(C27="m2",2,IF(C27="m",1,0))),"OK","Revisar dimensiones"))</f>
        <v/>
      </c>
    </row>
    <row r="28">
      <c r="A28" s="4" t="n"/>
      <c r="B28" s="5">
        <f>IF(A28="","",IFERROR(INDEX(Resumen!$B:$B,MATCH(A28,Resumen!$A:$A,0)),"¿Código?"))</f>
        <v/>
      </c>
      <c r="C28" s="5">
        <f>IF(A28="","",IFERROR(INDEX(Resumen!$C:$C,MATCH(A28,Resumen!$A:$A,0)),""))</f>
        <v/>
      </c>
      <c r="D28" s="4" t="n"/>
      <c r="E28" s="4" t="n"/>
      <c r="F28" s="6" t="n"/>
      <c r="G28" s="6" t="n"/>
      <c r="H28" s="6" t="n"/>
      <c r="I28" s="7">
        <f>IF(OR(A28="",COUNT(E28:H28)=0),"",ROUND(PRODUCT(E28:H28),3))</f>
        <v/>
      </c>
      <c r="J28" s="5">
        <f>IF(A28="","",COUNT(F28:H28))</f>
        <v/>
      </c>
      <c r="K28" s="5">
        <f>IF(A28="","",IF(J28=IF(C28="m3",3,IF(C28="m2",2,IF(C28="m",1,0))),"OK","Revisar dimensiones"))</f>
        <v/>
      </c>
    </row>
    <row r="29">
      <c r="A29" s="4" t="n"/>
      <c r="B29" s="5">
        <f>IF(A29="","",IFERROR(INDEX(Resumen!$B:$B,MATCH(A29,Resumen!$A:$A,0)),"¿Código?"))</f>
        <v/>
      </c>
      <c r="C29" s="5">
        <f>IF(A29="","",IFERROR(INDEX(Resumen!$C:$C,MATCH(A29,Resumen!$A:$A,0)),""))</f>
        <v/>
      </c>
      <c r="D29" s="4" t="n"/>
      <c r="E29" s="4" t="n"/>
      <c r="F29" s="6" t="n"/>
      <c r="G29" s="6" t="n"/>
      <c r="H29" s="6" t="n"/>
      <c r="I29" s="7">
        <f>IF(OR(A29="",COUNT(E29:H29)=0),"",ROUND(PRODUCT(E29:H29),3))</f>
        <v/>
      </c>
      <c r="J29" s="5">
        <f>IF(A29="","",COUNT(F29:H29))</f>
        <v/>
      </c>
      <c r="K29" s="5">
        <f>IF(A29="","",IF(J29=IF(C29="m3",3,IF(C29="m2",2,IF(C29="m",1,0))),"OK","Revisar dimensiones"))</f>
        <v/>
      </c>
    </row>
    <row r="30">
      <c r="A30" s="4" t="n"/>
      <c r="B30" s="5">
        <f>IF(A30="","",IFERROR(INDEX(Resumen!$B:$B,MATCH(A30,Resumen!$A:$A,0)),"¿Código?"))</f>
        <v/>
      </c>
      <c r="C30" s="5">
        <f>IF(A30="","",IFERROR(INDEX(Resumen!$C:$C,MATCH(A30,Resumen!$A:$A,0)),""))</f>
        <v/>
      </c>
      <c r="D30" s="4" t="n"/>
      <c r="E30" s="4" t="n"/>
      <c r="F30" s="6" t="n"/>
      <c r="G30" s="6" t="n"/>
      <c r="H30" s="6" t="n"/>
      <c r="I30" s="7">
        <f>IF(OR(A30="",COUNT(E30:H30)=0),"",ROUND(PRODUCT(E30:H30),3))</f>
        <v/>
      </c>
      <c r="J30" s="5">
        <f>IF(A30="","",COUNT(F30:H30))</f>
        <v/>
      </c>
      <c r="K30" s="5">
        <f>IF(A30="","",IF(J30=IF(C30="m3",3,IF(C30="m2",2,IF(C30="m",1,0))),"OK","Revisar dimensiones"))</f>
        <v/>
      </c>
    </row>
    <row r="31">
      <c r="A31" s="4" t="n"/>
      <c r="B31" s="5">
        <f>IF(A31="","",IFERROR(INDEX(Resumen!$B:$B,MATCH(A31,Resumen!$A:$A,0)),"¿Código?"))</f>
        <v/>
      </c>
      <c r="C31" s="5">
        <f>IF(A31="","",IFERROR(INDEX(Resumen!$C:$C,MATCH(A31,Resumen!$A:$A,0)),""))</f>
        <v/>
      </c>
      <c r="D31" s="4" t="n"/>
      <c r="E31" s="4" t="n"/>
      <c r="F31" s="6" t="n"/>
      <c r="G31" s="6" t="n"/>
      <c r="H31" s="6" t="n"/>
      <c r="I31" s="7">
        <f>IF(OR(A31="",COUNT(E31:H31)=0),"",ROUND(PRODUCT(E31:H31),3))</f>
        <v/>
      </c>
      <c r="J31" s="5">
        <f>IF(A31="","",COUNT(F31:H31))</f>
        <v/>
      </c>
      <c r="K31" s="5">
        <f>IF(A31="","",IF(J31=IF(C31="m3",3,IF(C31="m2",2,IF(C31="m",1,0))),"OK","Revisar dimensiones"))</f>
        <v/>
      </c>
    </row>
    <row r="32">
      <c r="A32" s="4" t="n"/>
      <c r="B32" s="5">
        <f>IF(A32="","",IFERROR(INDEX(Resumen!$B:$B,MATCH(A32,Resumen!$A:$A,0)),"¿Código?"))</f>
        <v/>
      </c>
      <c r="C32" s="5">
        <f>IF(A32="","",IFERROR(INDEX(Resumen!$C:$C,MATCH(A32,Resumen!$A:$A,0)),""))</f>
        <v/>
      </c>
      <c r="D32" s="4" t="n"/>
      <c r="E32" s="4" t="n"/>
      <c r="F32" s="6" t="n"/>
      <c r="G32" s="6" t="n"/>
      <c r="H32" s="6" t="n"/>
      <c r="I32" s="7">
        <f>IF(OR(A32="",COUNT(E32:H32)=0),"",ROUND(PRODUCT(E32:H32),3))</f>
        <v/>
      </c>
      <c r="J32" s="5">
        <f>IF(A32="","",COUNT(F32:H32))</f>
        <v/>
      </c>
      <c r="K32" s="5">
        <f>IF(A32="","",IF(J32=IF(C32="m3",3,IF(C32="m2",2,IF(C32="m",1,0))),"OK","Revisar dimensiones"))</f>
        <v/>
      </c>
    </row>
    <row r="33">
      <c r="A33" s="4" t="n"/>
      <c r="B33" s="5">
        <f>IF(A33="","",IFERROR(INDEX(Resumen!$B:$B,MATCH(A33,Resumen!$A:$A,0)),"¿Código?"))</f>
        <v/>
      </c>
      <c r="C33" s="5">
        <f>IF(A33="","",IFERROR(INDEX(Resumen!$C:$C,MATCH(A33,Resumen!$A:$A,0)),""))</f>
        <v/>
      </c>
      <c r="D33" s="4" t="n"/>
      <c r="E33" s="4" t="n"/>
      <c r="F33" s="6" t="n"/>
      <c r="G33" s="6" t="n"/>
      <c r="H33" s="6" t="n"/>
      <c r="I33" s="7">
        <f>IF(OR(A33="",COUNT(E33:H33)=0),"",ROUND(PRODUCT(E33:H33),3))</f>
        <v/>
      </c>
      <c r="J33" s="5">
        <f>IF(A33="","",COUNT(F33:H33))</f>
        <v/>
      </c>
      <c r="K33" s="5">
        <f>IF(A33="","",IF(J33=IF(C33="m3",3,IF(C33="m2",2,IF(C33="m",1,0))),"OK","Revisar dimensiones"))</f>
        <v/>
      </c>
    </row>
    <row r="34">
      <c r="A34" s="4" t="n"/>
      <c r="B34" s="5">
        <f>IF(A34="","",IFERROR(INDEX(Resumen!$B:$B,MATCH(A34,Resumen!$A:$A,0)),"¿Código?"))</f>
        <v/>
      </c>
      <c r="C34" s="5">
        <f>IF(A34="","",IFERROR(INDEX(Resumen!$C:$C,MATCH(A34,Resumen!$A:$A,0)),""))</f>
        <v/>
      </c>
      <c r="D34" s="4" t="n"/>
      <c r="E34" s="4" t="n"/>
      <c r="F34" s="6" t="n"/>
      <c r="G34" s="6" t="n"/>
      <c r="H34" s="6" t="n"/>
      <c r="I34" s="7">
        <f>IF(OR(A34="",COUNT(E34:H34)=0),"",ROUND(PRODUCT(E34:H34),3))</f>
        <v/>
      </c>
      <c r="J34" s="5">
        <f>IF(A34="","",COUNT(F34:H34))</f>
        <v/>
      </c>
      <c r="K34" s="5">
        <f>IF(A34="","",IF(J34=IF(C34="m3",3,IF(C34="m2",2,IF(C34="m",1,0))),"OK","Revisar dimensiones"))</f>
        <v/>
      </c>
    </row>
    <row r="35">
      <c r="A35" s="4" t="n"/>
      <c r="B35" s="5">
        <f>IF(A35="","",IFERROR(INDEX(Resumen!$B:$B,MATCH(A35,Resumen!$A:$A,0)),"¿Código?"))</f>
        <v/>
      </c>
      <c r="C35" s="5">
        <f>IF(A35="","",IFERROR(INDEX(Resumen!$C:$C,MATCH(A35,Resumen!$A:$A,0)),""))</f>
        <v/>
      </c>
      <c r="D35" s="4" t="n"/>
      <c r="E35" s="4" t="n"/>
      <c r="F35" s="6" t="n"/>
      <c r="G35" s="6" t="n"/>
      <c r="H35" s="6" t="n"/>
      <c r="I35" s="7">
        <f>IF(OR(A35="",COUNT(E35:H35)=0),"",ROUND(PRODUCT(E35:H35),3))</f>
        <v/>
      </c>
      <c r="J35" s="5">
        <f>IF(A35="","",COUNT(F35:H35))</f>
        <v/>
      </c>
      <c r="K35" s="5">
        <f>IF(A35="","",IF(J35=IF(C35="m3",3,IF(C35="m2",2,IF(C35="m",1,0))),"OK","Revisar dimensiones"))</f>
        <v/>
      </c>
    </row>
    <row r="36">
      <c r="A36" s="4" t="n"/>
      <c r="B36" s="5">
        <f>IF(A36="","",IFERROR(INDEX(Resumen!$B:$B,MATCH(A36,Resumen!$A:$A,0)),"¿Código?"))</f>
        <v/>
      </c>
      <c r="C36" s="5">
        <f>IF(A36="","",IFERROR(INDEX(Resumen!$C:$C,MATCH(A36,Resumen!$A:$A,0)),""))</f>
        <v/>
      </c>
      <c r="D36" s="4" t="n"/>
      <c r="E36" s="4" t="n"/>
      <c r="F36" s="6" t="n"/>
      <c r="G36" s="6" t="n"/>
      <c r="H36" s="6" t="n"/>
      <c r="I36" s="7">
        <f>IF(OR(A36="",COUNT(E36:H36)=0),"",ROUND(PRODUCT(E36:H36),3))</f>
        <v/>
      </c>
      <c r="J36" s="5">
        <f>IF(A36="","",COUNT(F36:H36))</f>
        <v/>
      </c>
      <c r="K36" s="5">
        <f>IF(A36="","",IF(J36=IF(C36="m3",3,IF(C36="m2",2,IF(C36="m",1,0))),"OK","Revisar dimensiones"))</f>
        <v/>
      </c>
    </row>
    <row r="37">
      <c r="A37" s="4" t="n"/>
      <c r="B37" s="5">
        <f>IF(A37="","",IFERROR(INDEX(Resumen!$B:$B,MATCH(A37,Resumen!$A:$A,0)),"¿Código?"))</f>
        <v/>
      </c>
      <c r="C37" s="5">
        <f>IF(A37="","",IFERROR(INDEX(Resumen!$C:$C,MATCH(A37,Resumen!$A:$A,0)),""))</f>
        <v/>
      </c>
      <c r="D37" s="4" t="n"/>
      <c r="E37" s="4" t="n"/>
      <c r="F37" s="6" t="n"/>
      <c r="G37" s="6" t="n"/>
      <c r="H37" s="6" t="n"/>
      <c r="I37" s="7">
        <f>IF(OR(A37="",COUNT(E37:H37)=0),"",ROUND(PRODUCT(E37:H37),3))</f>
        <v/>
      </c>
      <c r="J37" s="5">
        <f>IF(A37="","",COUNT(F37:H37))</f>
        <v/>
      </c>
      <c r="K37" s="5">
        <f>IF(A37="","",IF(J37=IF(C37="m3",3,IF(C37="m2",2,IF(C37="m",1,0))),"OK","Revisar dimensiones"))</f>
        <v/>
      </c>
    </row>
    <row r="38">
      <c r="A38" s="4" t="n"/>
      <c r="B38" s="5">
        <f>IF(A38="","",IFERROR(INDEX(Resumen!$B:$B,MATCH(A38,Resumen!$A:$A,0)),"¿Código?"))</f>
        <v/>
      </c>
      <c r="C38" s="5">
        <f>IF(A38="","",IFERROR(INDEX(Resumen!$C:$C,MATCH(A38,Resumen!$A:$A,0)),""))</f>
        <v/>
      </c>
      <c r="D38" s="4" t="n"/>
      <c r="E38" s="4" t="n"/>
      <c r="F38" s="6" t="n"/>
      <c r="G38" s="6" t="n"/>
      <c r="H38" s="6" t="n"/>
      <c r="I38" s="7">
        <f>IF(OR(A38="",COUNT(E38:H38)=0),"",ROUND(PRODUCT(E38:H38),3))</f>
        <v/>
      </c>
      <c r="J38" s="5">
        <f>IF(A38="","",COUNT(F38:H38))</f>
        <v/>
      </c>
      <c r="K38" s="5">
        <f>IF(A38="","",IF(J38=IF(C38="m3",3,IF(C38="m2",2,IF(C38="m",1,0))),"OK","Revisar dimensiones"))</f>
        <v/>
      </c>
    </row>
    <row r="39">
      <c r="A39" s="4" t="n"/>
      <c r="B39" s="5">
        <f>IF(A39="","",IFERROR(INDEX(Resumen!$B:$B,MATCH(A39,Resumen!$A:$A,0)),"¿Código?"))</f>
        <v/>
      </c>
      <c r="C39" s="5">
        <f>IF(A39="","",IFERROR(INDEX(Resumen!$C:$C,MATCH(A39,Resumen!$A:$A,0)),""))</f>
        <v/>
      </c>
      <c r="D39" s="4" t="n"/>
      <c r="E39" s="4" t="n"/>
      <c r="F39" s="6" t="n"/>
      <c r="G39" s="6" t="n"/>
      <c r="H39" s="6" t="n"/>
      <c r="I39" s="7">
        <f>IF(OR(A39="",COUNT(E39:H39)=0),"",ROUND(PRODUCT(E39:H39),3))</f>
        <v/>
      </c>
      <c r="J39" s="5">
        <f>IF(A39="","",COUNT(F39:H39))</f>
        <v/>
      </c>
      <c r="K39" s="5">
        <f>IF(A39="","",IF(J39=IF(C39="m3",3,IF(C39="m2",2,IF(C39="m",1,0))),"OK","Revisar dimensiones"))</f>
        <v/>
      </c>
    </row>
    <row r="40">
      <c r="A40" s="4" t="n"/>
      <c r="B40" s="5">
        <f>IF(A40="","",IFERROR(INDEX(Resumen!$B:$B,MATCH(A40,Resumen!$A:$A,0)),"¿Código?"))</f>
        <v/>
      </c>
      <c r="C40" s="5">
        <f>IF(A40="","",IFERROR(INDEX(Resumen!$C:$C,MATCH(A40,Resumen!$A:$A,0)),""))</f>
        <v/>
      </c>
      <c r="D40" s="4" t="n"/>
      <c r="E40" s="4" t="n"/>
      <c r="F40" s="6" t="n"/>
      <c r="G40" s="6" t="n"/>
      <c r="H40" s="6" t="n"/>
      <c r="I40" s="7">
        <f>IF(OR(A40="",COUNT(E40:H40)=0),"",ROUND(PRODUCT(E40:H40),3))</f>
        <v/>
      </c>
      <c r="J40" s="5">
        <f>IF(A40="","",COUNT(F40:H40))</f>
        <v/>
      </c>
      <c r="K40" s="5">
        <f>IF(A40="","",IF(J40=IF(C40="m3",3,IF(C40="m2",2,IF(C40="m",1,0))),"OK","Revisar dimensiones"))</f>
        <v/>
      </c>
    </row>
    <row r="41">
      <c r="A41" s="4" t="n"/>
      <c r="B41" s="5">
        <f>IF(A41="","",IFERROR(INDEX(Resumen!$B:$B,MATCH(A41,Resumen!$A:$A,0)),"¿Código?"))</f>
        <v/>
      </c>
      <c r="C41" s="5">
        <f>IF(A41="","",IFERROR(INDEX(Resumen!$C:$C,MATCH(A41,Resumen!$A:$A,0)),""))</f>
        <v/>
      </c>
      <c r="D41" s="4" t="n"/>
      <c r="E41" s="4" t="n"/>
      <c r="F41" s="6" t="n"/>
      <c r="G41" s="6" t="n"/>
      <c r="H41" s="6" t="n"/>
      <c r="I41" s="7">
        <f>IF(OR(A41="",COUNT(E41:H41)=0),"",ROUND(PRODUCT(E41:H41),3))</f>
        <v/>
      </c>
      <c r="J41" s="5">
        <f>IF(A41="","",COUNT(F41:H41))</f>
        <v/>
      </c>
      <c r="K41" s="5">
        <f>IF(A41="","",IF(J41=IF(C41="m3",3,IF(C41="m2",2,IF(C41="m",1,0))),"OK","Revisar dimensiones"))</f>
        <v/>
      </c>
    </row>
    <row r="42">
      <c r="A42" s="4" t="n"/>
      <c r="B42" s="5">
        <f>IF(A42="","",IFERROR(INDEX(Resumen!$B:$B,MATCH(A42,Resumen!$A:$A,0)),"¿Código?"))</f>
        <v/>
      </c>
      <c r="C42" s="5">
        <f>IF(A42="","",IFERROR(INDEX(Resumen!$C:$C,MATCH(A42,Resumen!$A:$A,0)),""))</f>
        <v/>
      </c>
      <c r="D42" s="4" t="n"/>
      <c r="E42" s="4" t="n"/>
      <c r="F42" s="6" t="n"/>
      <c r="G42" s="6" t="n"/>
      <c r="H42" s="6" t="n"/>
      <c r="I42" s="7">
        <f>IF(OR(A42="",COUNT(E42:H42)=0),"",ROUND(PRODUCT(E42:H42),3))</f>
        <v/>
      </c>
      <c r="J42" s="5">
        <f>IF(A42="","",COUNT(F42:H42))</f>
        <v/>
      </c>
      <c r="K42" s="5">
        <f>IF(A42="","",IF(J42=IF(C42="m3",3,IF(C42="m2",2,IF(C42="m",1,0))),"OK","Revisar dimensiones"))</f>
        <v/>
      </c>
    </row>
    <row r="43">
      <c r="A43" s="4" t="n"/>
      <c r="B43" s="5">
        <f>IF(A43="","",IFERROR(INDEX(Resumen!$B:$B,MATCH(A43,Resumen!$A:$A,0)),"¿Código?"))</f>
        <v/>
      </c>
      <c r="C43" s="5">
        <f>IF(A43="","",IFERROR(INDEX(Resumen!$C:$C,MATCH(A43,Resumen!$A:$A,0)),""))</f>
        <v/>
      </c>
      <c r="D43" s="4" t="n"/>
      <c r="E43" s="4" t="n"/>
      <c r="F43" s="6" t="n"/>
      <c r="G43" s="6" t="n"/>
      <c r="H43" s="6" t="n"/>
      <c r="I43" s="7">
        <f>IF(OR(A43="",COUNT(E43:H43)=0),"",ROUND(PRODUCT(E43:H43),3))</f>
        <v/>
      </c>
      <c r="J43" s="5">
        <f>IF(A43="","",COUNT(F43:H43))</f>
        <v/>
      </c>
      <c r="K43" s="5">
        <f>IF(A43="","",IF(J43=IF(C43="m3",3,IF(C43="m2",2,IF(C43="m",1,0))),"OK","Revisar dimensiones"))</f>
        <v/>
      </c>
    </row>
    <row r="44">
      <c r="A44" s="4" t="n"/>
      <c r="B44" s="5">
        <f>IF(A44="","",IFERROR(INDEX(Resumen!$B:$B,MATCH(A44,Resumen!$A:$A,0)),"¿Código?"))</f>
        <v/>
      </c>
      <c r="C44" s="5">
        <f>IF(A44="","",IFERROR(INDEX(Resumen!$C:$C,MATCH(A44,Resumen!$A:$A,0)),""))</f>
        <v/>
      </c>
      <c r="D44" s="4" t="n"/>
      <c r="E44" s="4" t="n"/>
      <c r="F44" s="6" t="n"/>
      <c r="G44" s="6" t="n"/>
      <c r="H44" s="6" t="n"/>
      <c r="I44" s="7">
        <f>IF(OR(A44="",COUNT(E44:H44)=0),"",ROUND(PRODUCT(E44:H44),3))</f>
        <v/>
      </c>
      <c r="J44" s="5">
        <f>IF(A44="","",COUNT(F44:H44))</f>
        <v/>
      </c>
      <c r="K44" s="5">
        <f>IF(A44="","",IF(J44=IF(C44="m3",3,IF(C44="m2",2,IF(C44="m",1,0))),"OK","Revisar dimensiones"))</f>
        <v/>
      </c>
    </row>
    <row r="45">
      <c r="A45" s="4" t="n"/>
      <c r="B45" s="5">
        <f>IF(A45="","",IFERROR(INDEX(Resumen!$B:$B,MATCH(A45,Resumen!$A:$A,0)),"¿Código?"))</f>
        <v/>
      </c>
      <c r="C45" s="5">
        <f>IF(A45="","",IFERROR(INDEX(Resumen!$C:$C,MATCH(A45,Resumen!$A:$A,0)),""))</f>
        <v/>
      </c>
      <c r="D45" s="4" t="n"/>
      <c r="E45" s="4" t="n"/>
      <c r="F45" s="6" t="n"/>
      <c r="G45" s="6" t="n"/>
      <c r="H45" s="6" t="n"/>
      <c r="I45" s="7">
        <f>IF(OR(A45="",COUNT(E45:H45)=0),"",ROUND(PRODUCT(E45:H45),3))</f>
        <v/>
      </c>
      <c r="J45" s="5">
        <f>IF(A45="","",COUNT(F45:H45))</f>
        <v/>
      </c>
      <c r="K45" s="5">
        <f>IF(A45="","",IF(J45=IF(C45="m3",3,IF(C45="m2",2,IF(C45="m",1,0))),"OK","Revisar dimensiones"))</f>
        <v/>
      </c>
    </row>
    <row r="46">
      <c r="A46" s="4" t="n"/>
      <c r="B46" s="5">
        <f>IF(A46="","",IFERROR(INDEX(Resumen!$B:$B,MATCH(A46,Resumen!$A:$A,0)),"¿Código?"))</f>
        <v/>
      </c>
      <c r="C46" s="5">
        <f>IF(A46="","",IFERROR(INDEX(Resumen!$C:$C,MATCH(A46,Resumen!$A:$A,0)),""))</f>
        <v/>
      </c>
      <c r="D46" s="4" t="n"/>
      <c r="E46" s="4" t="n"/>
      <c r="F46" s="6" t="n"/>
      <c r="G46" s="6" t="n"/>
      <c r="H46" s="6" t="n"/>
      <c r="I46" s="7">
        <f>IF(OR(A46="",COUNT(E46:H46)=0),"",ROUND(PRODUCT(E46:H46),3))</f>
        <v/>
      </c>
      <c r="J46" s="5">
        <f>IF(A46="","",COUNT(F46:H46))</f>
        <v/>
      </c>
      <c r="K46" s="5">
        <f>IF(A46="","",IF(J46=IF(C46="m3",3,IF(C46="m2",2,IF(C46="m",1,0))),"OK","Revisar dimensiones"))</f>
        <v/>
      </c>
    </row>
    <row r="47">
      <c r="A47" s="4" t="n"/>
      <c r="B47" s="5">
        <f>IF(A47="","",IFERROR(INDEX(Resumen!$B:$B,MATCH(A47,Resumen!$A:$A,0)),"¿Código?"))</f>
        <v/>
      </c>
      <c r="C47" s="5">
        <f>IF(A47="","",IFERROR(INDEX(Resumen!$C:$C,MATCH(A47,Resumen!$A:$A,0)),""))</f>
        <v/>
      </c>
      <c r="D47" s="4" t="n"/>
      <c r="E47" s="4" t="n"/>
      <c r="F47" s="6" t="n"/>
      <c r="G47" s="6" t="n"/>
      <c r="H47" s="6" t="n"/>
      <c r="I47" s="7">
        <f>IF(OR(A47="",COUNT(E47:H47)=0),"",ROUND(PRODUCT(E47:H47),3))</f>
        <v/>
      </c>
      <c r="J47" s="5">
        <f>IF(A47="","",COUNT(F47:H47))</f>
        <v/>
      </c>
      <c r="K47" s="5">
        <f>IF(A47="","",IF(J47=IF(C47="m3",3,IF(C47="m2",2,IF(C47="m",1,0))),"OK","Revisar dimensiones"))</f>
        <v/>
      </c>
    </row>
    <row r="48">
      <c r="A48" s="4" t="n"/>
      <c r="B48" s="5">
        <f>IF(A48="","",IFERROR(INDEX(Resumen!$B:$B,MATCH(A48,Resumen!$A:$A,0)),"¿Código?"))</f>
        <v/>
      </c>
      <c r="C48" s="5">
        <f>IF(A48="","",IFERROR(INDEX(Resumen!$C:$C,MATCH(A48,Resumen!$A:$A,0)),""))</f>
        <v/>
      </c>
      <c r="D48" s="4" t="n"/>
      <c r="E48" s="4" t="n"/>
      <c r="F48" s="6" t="n"/>
      <c r="G48" s="6" t="n"/>
      <c r="H48" s="6" t="n"/>
      <c r="I48" s="7">
        <f>IF(OR(A48="",COUNT(E48:H48)=0),"",ROUND(PRODUCT(E48:H48),3))</f>
        <v/>
      </c>
      <c r="J48" s="5">
        <f>IF(A48="","",COUNT(F48:H48))</f>
        <v/>
      </c>
      <c r="K48" s="5">
        <f>IF(A48="","",IF(J48=IF(C48="m3",3,IF(C48="m2",2,IF(C48="m",1,0))),"OK","Revisar dimensiones"))</f>
        <v/>
      </c>
    </row>
    <row r="49">
      <c r="A49" s="4" t="n"/>
      <c r="B49" s="5">
        <f>IF(A49="","",IFERROR(INDEX(Resumen!$B:$B,MATCH(A49,Resumen!$A:$A,0)),"¿Código?"))</f>
        <v/>
      </c>
      <c r="C49" s="5">
        <f>IF(A49="","",IFERROR(INDEX(Resumen!$C:$C,MATCH(A49,Resumen!$A:$A,0)),""))</f>
        <v/>
      </c>
      <c r="D49" s="4" t="n"/>
      <c r="E49" s="4" t="n"/>
      <c r="F49" s="6" t="n"/>
      <c r="G49" s="6" t="n"/>
      <c r="H49" s="6" t="n"/>
      <c r="I49" s="7">
        <f>IF(OR(A49="",COUNT(E49:H49)=0),"",ROUND(PRODUCT(E49:H49),3))</f>
        <v/>
      </c>
      <c r="J49" s="5">
        <f>IF(A49="","",COUNT(F49:H49))</f>
        <v/>
      </c>
      <c r="K49" s="5">
        <f>IF(A49="","",IF(J49=IF(C49="m3",3,IF(C49="m2",2,IF(C49="m",1,0))),"OK","Revisar dimensiones"))</f>
        <v/>
      </c>
    </row>
    <row r="50">
      <c r="A50" s="4" t="n"/>
      <c r="B50" s="5">
        <f>IF(A50="","",IFERROR(INDEX(Resumen!$B:$B,MATCH(A50,Resumen!$A:$A,0)),"¿Código?"))</f>
        <v/>
      </c>
      <c r="C50" s="5">
        <f>IF(A50="","",IFERROR(INDEX(Resumen!$C:$C,MATCH(A50,Resumen!$A:$A,0)),""))</f>
        <v/>
      </c>
      <c r="D50" s="4" t="n"/>
      <c r="E50" s="4" t="n"/>
      <c r="F50" s="6" t="n"/>
      <c r="G50" s="6" t="n"/>
      <c r="H50" s="6" t="n"/>
      <c r="I50" s="7">
        <f>IF(OR(A50="",COUNT(E50:H50)=0),"",ROUND(PRODUCT(E50:H50),3))</f>
        <v/>
      </c>
      <c r="J50" s="5">
        <f>IF(A50="","",COUNT(F50:H50))</f>
        <v/>
      </c>
      <c r="K50" s="5">
        <f>IF(A50="","",IF(J50=IF(C50="m3",3,IF(C50="m2",2,IF(C50="m",1,0))),"OK","Revisar dimensiones"))</f>
        <v/>
      </c>
    </row>
    <row r="51">
      <c r="A51" s="4" t="n"/>
      <c r="B51" s="5">
        <f>IF(A51="","",IFERROR(INDEX(Resumen!$B:$B,MATCH(A51,Resumen!$A:$A,0)),"¿Código?"))</f>
        <v/>
      </c>
      <c r="C51" s="5">
        <f>IF(A51="","",IFERROR(INDEX(Resumen!$C:$C,MATCH(A51,Resumen!$A:$A,0)),""))</f>
        <v/>
      </c>
      <c r="D51" s="4" t="n"/>
      <c r="E51" s="4" t="n"/>
      <c r="F51" s="6" t="n"/>
      <c r="G51" s="6" t="n"/>
      <c r="H51" s="6" t="n"/>
      <c r="I51" s="7">
        <f>IF(OR(A51="",COUNT(E51:H51)=0),"",ROUND(PRODUCT(E51:H51),3))</f>
        <v/>
      </c>
      <c r="J51" s="5">
        <f>IF(A51="","",COUNT(F51:H51))</f>
        <v/>
      </c>
      <c r="K51" s="5">
        <f>IF(A51="","",IF(J51=IF(C51="m3",3,IF(C51="m2",2,IF(C51="m",1,0))),"OK","Revisar dimensiones"))</f>
        <v/>
      </c>
    </row>
    <row r="52">
      <c r="A52" s="4" t="n"/>
      <c r="B52" s="5">
        <f>IF(A52="","",IFERROR(INDEX(Resumen!$B:$B,MATCH(A52,Resumen!$A:$A,0)),"¿Código?"))</f>
        <v/>
      </c>
      <c r="C52" s="5">
        <f>IF(A52="","",IFERROR(INDEX(Resumen!$C:$C,MATCH(A52,Resumen!$A:$A,0)),""))</f>
        <v/>
      </c>
      <c r="D52" s="4" t="n"/>
      <c r="E52" s="4" t="n"/>
      <c r="F52" s="6" t="n"/>
      <c r="G52" s="6" t="n"/>
      <c r="H52" s="6" t="n"/>
      <c r="I52" s="7">
        <f>IF(OR(A52="",COUNT(E52:H52)=0),"",ROUND(PRODUCT(E52:H52),3))</f>
        <v/>
      </c>
      <c r="J52" s="5">
        <f>IF(A52="","",COUNT(F52:H52))</f>
        <v/>
      </c>
      <c r="K52" s="5">
        <f>IF(A52="","",IF(J52=IF(C52="m3",3,IF(C52="m2",2,IF(C52="m",1,0))),"OK","Revisar dimensiones"))</f>
        <v/>
      </c>
    </row>
    <row r="53">
      <c r="A53" s="4" t="n"/>
      <c r="B53" s="5">
        <f>IF(A53="","",IFERROR(INDEX(Resumen!$B:$B,MATCH(A53,Resumen!$A:$A,0)),"¿Código?"))</f>
        <v/>
      </c>
      <c r="C53" s="5">
        <f>IF(A53="","",IFERROR(INDEX(Resumen!$C:$C,MATCH(A53,Resumen!$A:$A,0)),""))</f>
        <v/>
      </c>
      <c r="D53" s="4" t="n"/>
      <c r="E53" s="4" t="n"/>
      <c r="F53" s="6" t="n"/>
      <c r="G53" s="6" t="n"/>
      <c r="H53" s="6" t="n"/>
      <c r="I53" s="7">
        <f>IF(OR(A53="",COUNT(E53:H53)=0),"",ROUND(PRODUCT(E53:H53),3))</f>
        <v/>
      </c>
      <c r="J53" s="5">
        <f>IF(A53="","",COUNT(F53:H53))</f>
        <v/>
      </c>
      <c r="K53" s="5">
        <f>IF(A53="","",IF(J53=IF(C53="m3",3,IF(C53="m2",2,IF(C53="m",1,0))),"OK","Revisar dimensiones"))</f>
        <v/>
      </c>
    </row>
    <row r="54">
      <c r="A54" s="4" t="n"/>
      <c r="B54" s="5">
        <f>IF(A54="","",IFERROR(INDEX(Resumen!$B:$B,MATCH(A54,Resumen!$A:$A,0)),"¿Código?"))</f>
        <v/>
      </c>
      <c r="C54" s="5">
        <f>IF(A54="","",IFERROR(INDEX(Resumen!$C:$C,MATCH(A54,Resumen!$A:$A,0)),""))</f>
        <v/>
      </c>
      <c r="D54" s="4" t="n"/>
      <c r="E54" s="4" t="n"/>
      <c r="F54" s="6" t="n"/>
      <c r="G54" s="6" t="n"/>
      <c r="H54" s="6" t="n"/>
      <c r="I54" s="7">
        <f>IF(OR(A54="",COUNT(E54:H54)=0),"",ROUND(PRODUCT(E54:H54),3))</f>
        <v/>
      </c>
      <c r="J54" s="5">
        <f>IF(A54="","",COUNT(F54:H54))</f>
        <v/>
      </c>
      <c r="K54" s="5">
        <f>IF(A54="","",IF(J54=IF(C54="m3",3,IF(C54="m2",2,IF(C54="m",1,0))),"OK","Revisar dimensiones"))</f>
        <v/>
      </c>
    </row>
    <row r="55">
      <c r="A55" s="4" t="n"/>
      <c r="B55" s="5">
        <f>IF(A55="","",IFERROR(INDEX(Resumen!$B:$B,MATCH(A55,Resumen!$A:$A,0)),"¿Código?"))</f>
        <v/>
      </c>
      <c r="C55" s="5">
        <f>IF(A55="","",IFERROR(INDEX(Resumen!$C:$C,MATCH(A55,Resumen!$A:$A,0)),""))</f>
        <v/>
      </c>
      <c r="D55" s="4" t="n"/>
      <c r="E55" s="4" t="n"/>
      <c r="F55" s="6" t="n"/>
      <c r="G55" s="6" t="n"/>
      <c r="H55" s="6" t="n"/>
      <c r="I55" s="7">
        <f>IF(OR(A55="",COUNT(E55:H55)=0),"",ROUND(PRODUCT(E55:H55),3))</f>
        <v/>
      </c>
      <c r="J55" s="5">
        <f>IF(A55="","",COUNT(F55:H55))</f>
        <v/>
      </c>
      <c r="K55" s="5">
        <f>IF(A55="","",IF(J55=IF(C55="m3",3,IF(C55="m2",2,IF(C55="m",1,0))),"OK","Revisar dimensiones"))</f>
        <v/>
      </c>
    </row>
    <row r="56">
      <c r="A56" s="4" t="n"/>
      <c r="B56" s="5">
        <f>IF(A56="","",IFERROR(INDEX(Resumen!$B:$B,MATCH(A56,Resumen!$A:$A,0)),"¿Código?"))</f>
        <v/>
      </c>
      <c r="C56" s="5">
        <f>IF(A56="","",IFERROR(INDEX(Resumen!$C:$C,MATCH(A56,Resumen!$A:$A,0)),""))</f>
        <v/>
      </c>
      <c r="D56" s="4" t="n"/>
      <c r="E56" s="4" t="n"/>
      <c r="F56" s="6" t="n"/>
      <c r="G56" s="6" t="n"/>
      <c r="H56" s="6" t="n"/>
      <c r="I56" s="7">
        <f>IF(OR(A56="",COUNT(E56:H56)=0),"",ROUND(PRODUCT(E56:H56),3))</f>
        <v/>
      </c>
      <c r="J56" s="5">
        <f>IF(A56="","",COUNT(F56:H56))</f>
        <v/>
      </c>
      <c r="K56" s="5">
        <f>IF(A56="","",IF(J56=IF(C56="m3",3,IF(C56="m2",2,IF(C56="m",1,0))),"OK","Revisar dimensiones"))</f>
        <v/>
      </c>
    </row>
    <row r="57">
      <c r="A57" s="4" t="n"/>
      <c r="B57" s="5">
        <f>IF(A57="","",IFERROR(INDEX(Resumen!$B:$B,MATCH(A57,Resumen!$A:$A,0)),"¿Código?"))</f>
        <v/>
      </c>
      <c r="C57" s="5">
        <f>IF(A57="","",IFERROR(INDEX(Resumen!$C:$C,MATCH(A57,Resumen!$A:$A,0)),""))</f>
        <v/>
      </c>
      <c r="D57" s="4" t="n"/>
      <c r="E57" s="4" t="n"/>
      <c r="F57" s="6" t="n"/>
      <c r="G57" s="6" t="n"/>
      <c r="H57" s="6" t="n"/>
      <c r="I57" s="7">
        <f>IF(OR(A57="",COUNT(E57:H57)=0),"",ROUND(PRODUCT(E57:H57),3))</f>
        <v/>
      </c>
      <c r="J57" s="5">
        <f>IF(A57="","",COUNT(F57:H57))</f>
        <v/>
      </c>
      <c r="K57" s="5">
        <f>IF(A57="","",IF(J57=IF(C57="m3",3,IF(C57="m2",2,IF(C57="m",1,0))),"OK","Revisar dimensiones"))</f>
        <v/>
      </c>
    </row>
    <row r="58">
      <c r="A58" s="4" t="n"/>
      <c r="B58" s="5">
        <f>IF(A58="","",IFERROR(INDEX(Resumen!$B:$B,MATCH(A58,Resumen!$A:$A,0)),"¿Código?"))</f>
        <v/>
      </c>
      <c r="C58" s="5">
        <f>IF(A58="","",IFERROR(INDEX(Resumen!$C:$C,MATCH(A58,Resumen!$A:$A,0)),""))</f>
        <v/>
      </c>
      <c r="D58" s="4" t="n"/>
      <c r="E58" s="4" t="n"/>
      <c r="F58" s="6" t="n"/>
      <c r="G58" s="6" t="n"/>
      <c r="H58" s="6" t="n"/>
      <c r="I58" s="7">
        <f>IF(OR(A58="",COUNT(E58:H58)=0),"",ROUND(PRODUCT(E58:H58),3))</f>
        <v/>
      </c>
      <c r="J58" s="5">
        <f>IF(A58="","",COUNT(F58:H58))</f>
        <v/>
      </c>
      <c r="K58" s="5">
        <f>IF(A58="","",IF(J58=IF(C58="m3",3,IF(C58="m2",2,IF(C58="m",1,0))),"OK","Revisar dimensiones"))</f>
        <v/>
      </c>
    </row>
    <row r="59">
      <c r="A59" s="4" t="n"/>
      <c r="B59" s="5">
        <f>IF(A59="","",IFERROR(INDEX(Resumen!$B:$B,MATCH(A59,Resumen!$A:$A,0)),"¿Código?"))</f>
        <v/>
      </c>
      <c r="C59" s="5">
        <f>IF(A59="","",IFERROR(INDEX(Resumen!$C:$C,MATCH(A59,Resumen!$A:$A,0)),""))</f>
        <v/>
      </c>
      <c r="D59" s="4" t="n"/>
      <c r="E59" s="4" t="n"/>
      <c r="F59" s="6" t="n"/>
      <c r="G59" s="6" t="n"/>
      <c r="H59" s="6" t="n"/>
      <c r="I59" s="7">
        <f>IF(OR(A59="",COUNT(E59:H59)=0),"",ROUND(PRODUCT(E59:H59),3))</f>
        <v/>
      </c>
      <c r="J59" s="5">
        <f>IF(A59="","",COUNT(F59:H59))</f>
        <v/>
      </c>
      <c r="K59" s="5">
        <f>IF(A59="","",IF(J59=IF(C59="m3",3,IF(C59="m2",2,IF(C59="m",1,0))),"OK","Revisar dimensiones"))</f>
        <v/>
      </c>
    </row>
    <row r="60">
      <c r="A60" s="4" t="n"/>
      <c r="B60" s="5">
        <f>IF(A60="","",IFERROR(INDEX(Resumen!$B:$B,MATCH(A60,Resumen!$A:$A,0)),"¿Código?"))</f>
        <v/>
      </c>
      <c r="C60" s="5">
        <f>IF(A60="","",IFERROR(INDEX(Resumen!$C:$C,MATCH(A60,Resumen!$A:$A,0)),""))</f>
        <v/>
      </c>
      <c r="D60" s="4" t="n"/>
      <c r="E60" s="4" t="n"/>
      <c r="F60" s="6" t="n"/>
      <c r="G60" s="6" t="n"/>
      <c r="H60" s="6" t="n"/>
      <c r="I60" s="7">
        <f>IF(OR(A60="",COUNT(E60:H60)=0),"",ROUND(PRODUCT(E60:H60),3))</f>
        <v/>
      </c>
      <c r="J60" s="5">
        <f>IF(A60="","",COUNT(F60:H60))</f>
        <v/>
      </c>
      <c r="K60" s="5">
        <f>IF(A60="","",IF(J60=IF(C60="m3",3,IF(C60="m2",2,IF(C60="m",1,0))),"OK","Revisar dimensiones"))</f>
        <v/>
      </c>
    </row>
    <row r="61">
      <c r="A61" s="4" t="n"/>
      <c r="B61" s="5">
        <f>IF(A61="","",IFERROR(INDEX(Resumen!$B:$B,MATCH(A61,Resumen!$A:$A,0)),"¿Código?"))</f>
        <v/>
      </c>
      <c r="C61" s="5">
        <f>IF(A61="","",IFERROR(INDEX(Resumen!$C:$C,MATCH(A61,Resumen!$A:$A,0)),""))</f>
        <v/>
      </c>
      <c r="D61" s="4" t="n"/>
      <c r="E61" s="4" t="n"/>
      <c r="F61" s="6" t="n"/>
      <c r="G61" s="6" t="n"/>
      <c r="H61" s="6" t="n"/>
      <c r="I61" s="7">
        <f>IF(OR(A61="",COUNT(E61:H61)=0),"",ROUND(PRODUCT(E61:H61),3))</f>
        <v/>
      </c>
      <c r="J61" s="5">
        <f>IF(A61="","",COUNT(F61:H61))</f>
        <v/>
      </c>
      <c r="K61" s="5">
        <f>IF(A61="","",IF(J61=IF(C61="m3",3,IF(C61="m2",2,IF(C61="m",1,0))),"OK","Revisar dimensiones"))</f>
        <v/>
      </c>
    </row>
    <row r="62">
      <c r="A62" s="4" t="n"/>
      <c r="B62" s="5">
        <f>IF(A62="","",IFERROR(INDEX(Resumen!$B:$B,MATCH(A62,Resumen!$A:$A,0)),"¿Código?"))</f>
        <v/>
      </c>
      <c r="C62" s="5">
        <f>IF(A62="","",IFERROR(INDEX(Resumen!$C:$C,MATCH(A62,Resumen!$A:$A,0)),""))</f>
        <v/>
      </c>
      <c r="D62" s="4" t="n"/>
      <c r="E62" s="4" t="n"/>
      <c r="F62" s="6" t="n"/>
      <c r="G62" s="6" t="n"/>
      <c r="H62" s="6" t="n"/>
      <c r="I62" s="7">
        <f>IF(OR(A62="",COUNT(E62:H62)=0),"",ROUND(PRODUCT(E62:H62),3))</f>
        <v/>
      </c>
      <c r="J62" s="5">
        <f>IF(A62="","",COUNT(F62:H62))</f>
        <v/>
      </c>
      <c r="K62" s="5">
        <f>IF(A62="","",IF(J62=IF(C62="m3",3,IF(C62="m2",2,IF(C62="m",1,0))),"OK","Revisar dimensiones"))</f>
        <v/>
      </c>
    </row>
    <row r="63">
      <c r="A63" s="4" t="n"/>
      <c r="B63" s="5">
        <f>IF(A63="","",IFERROR(INDEX(Resumen!$B:$B,MATCH(A63,Resumen!$A:$A,0)),"¿Código?"))</f>
        <v/>
      </c>
      <c r="C63" s="5">
        <f>IF(A63="","",IFERROR(INDEX(Resumen!$C:$C,MATCH(A63,Resumen!$A:$A,0)),""))</f>
        <v/>
      </c>
      <c r="D63" s="4" t="n"/>
      <c r="E63" s="4" t="n"/>
      <c r="F63" s="6" t="n"/>
      <c r="G63" s="6" t="n"/>
      <c r="H63" s="6" t="n"/>
      <c r="I63" s="7">
        <f>IF(OR(A63="",COUNT(E63:H63)=0),"",ROUND(PRODUCT(E63:H63),3))</f>
        <v/>
      </c>
      <c r="J63" s="5">
        <f>IF(A63="","",COUNT(F63:H63))</f>
        <v/>
      </c>
      <c r="K63" s="5">
        <f>IF(A63="","",IF(J63=IF(C63="m3",3,IF(C63="m2",2,IF(C63="m",1,0))),"OK","Revisar dimensiones"))</f>
        <v/>
      </c>
    </row>
    <row r="64">
      <c r="A64" s="4" t="n"/>
      <c r="B64" s="5">
        <f>IF(A64="","",IFERROR(INDEX(Resumen!$B:$B,MATCH(A64,Resumen!$A:$A,0)),"¿Código?"))</f>
        <v/>
      </c>
      <c r="C64" s="5">
        <f>IF(A64="","",IFERROR(INDEX(Resumen!$C:$C,MATCH(A64,Resumen!$A:$A,0)),""))</f>
        <v/>
      </c>
      <c r="D64" s="4" t="n"/>
      <c r="E64" s="4" t="n"/>
      <c r="F64" s="6" t="n"/>
      <c r="G64" s="6" t="n"/>
      <c r="H64" s="6" t="n"/>
      <c r="I64" s="7">
        <f>IF(OR(A64="",COUNT(E64:H64)=0),"",ROUND(PRODUCT(E64:H64),3))</f>
        <v/>
      </c>
      <c r="J64" s="5">
        <f>IF(A64="","",COUNT(F64:H64))</f>
        <v/>
      </c>
      <c r="K64" s="5">
        <f>IF(A64="","",IF(J64=IF(C64="m3",3,IF(C64="m2",2,IF(C64="m",1,0))),"OK","Revisar dimensiones"))</f>
        <v/>
      </c>
    </row>
  </sheetData>
  <conditionalFormatting sqref="K5:K64">
    <cfRule type="expression" priority="1" dxfId="0">
      <formula>K5="Revisar dimensiones"</formula>
    </cfRule>
    <cfRule type="expression" priority="2" dxfId="1">
      <formula>K5="OK"</formula>
    </cfRule>
  </conditionalFormatting>
  <conditionalFormatting sqref="I5:I64">
    <cfRule type="expression" priority="3" dxfId="2">
      <formula>AND(ISNUMBER(I5),I5&lt;0)</formula>
    </cfRule>
  </conditionalFormatting>
  <dataValidations count="1">
    <dataValidation sqref="A5:A64" showDropDown="0" showInputMessage="0" showErrorMessage="0" allowBlank="1" type="list">
      <formula1>=Resumen!$A$5:$A$9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46" customWidth="1" min="2" max="2"/>
    <col width="6" customWidth="1" min="3" max="3"/>
    <col width="12" customWidth="1" min="4" max="4"/>
    <col width="13" customWidth="1" min="5" max="5"/>
    <col width="15" customWidth="1" min="6" max="6"/>
    <col width="15" customWidth="1" min="7" max="7"/>
    <col width="16" customWidth="1" min="8" max="8"/>
    <col width="15" customWidth="1" min="9" max="9"/>
  </cols>
  <sheetData>
    <row r="1">
      <c r="A1" s="1" t="inlineStr">
        <is>
          <t>Resumen de mediciones y presupuesto · Obra ejemplo</t>
        </is>
      </c>
    </row>
    <row r="2">
      <c r="A2" s="2" t="inlineStr">
        <is>
          <t>Beelance · plantilla de regalo del artículo "Mediciones de obra en Excel sin errores". Celdas azules = datos que introduces.</t>
        </is>
      </c>
    </row>
    <row r="4" ht="32" customHeight="1">
      <c r="A4" s="3" t="inlineStr">
        <is>
          <t>Código</t>
        </is>
      </c>
      <c r="B4" s="3" t="inlineStr">
        <is>
          <t>Descripción de la partida</t>
        </is>
      </c>
      <c r="C4" s="3" t="inlineStr">
        <is>
          <t>Ud</t>
        </is>
      </c>
      <c r="D4" s="3" t="inlineStr">
        <is>
          <t>Medición</t>
        </is>
      </c>
      <c r="E4" s="3" t="inlineStr">
        <is>
          <t>Precio (€/ud)</t>
        </is>
      </c>
      <c r="F4" s="3" t="inlineStr">
        <is>
          <t>Importe (€)</t>
        </is>
      </c>
      <c r="G4" s="3" t="inlineStr">
        <is>
          <t>Rendimiento (ud/día)</t>
        </is>
      </c>
      <c r="H4" s="3" t="inlineStr">
        <is>
          <t>Días de trabajo (1 frente)</t>
        </is>
      </c>
      <c r="I4" s="3" t="inlineStr">
        <is>
          <t>Control</t>
        </is>
      </c>
    </row>
    <row r="5">
      <c r="A5" s="4" t="inlineStr">
        <is>
          <t>01.01</t>
        </is>
      </c>
      <c r="B5" s="4" t="inlineStr">
        <is>
          <t>Excavación de zanjas y pozos de cimentación</t>
        </is>
      </c>
      <c r="C5" s="4" t="inlineStr">
        <is>
          <t>m3</t>
        </is>
      </c>
      <c r="D5" s="8">
        <f>SUMIF(Mediciones!$A:$A,A5,Mediciones!$I:$I)</f>
        <v/>
      </c>
      <c r="E5" s="9" t="n">
        <v>18.5</v>
      </c>
      <c r="F5" s="10">
        <f>ROUND(D5*E5,2)</f>
        <v/>
      </c>
      <c r="G5" s="11" t="n">
        <v>40</v>
      </c>
      <c r="H5" s="12">
        <f>IF(G5&gt;0,ROUNDUP(D5/G5,0),"")</f>
        <v/>
      </c>
      <c r="I5" s="5">
        <f>IF(COUNTIFS(Mediciones!$A:$A,A5,Mediciones!$K:$K,"Revisar*")&gt;0,"Revisar líneas","OK")</f>
        <v/>
      </c>
    </row>
    <row r="6">
      <c r="A6" s="4" t="inlineStr">
        <is>
          <t>02.01</t>
        </is>
      </c>
      <c r="B6" s="4" t="inlineStr">
        <is>
          <t>Hormigón de limpieza HL-150, e=10 cm</t>
        </is>
      </c>
      <c r="C6" s="4" t="inlineStr">
        <is>
          <t>m2</t>
        </is>
      </c>
      <c r="D6" s="8">
        <f>SUMIF(Mediciones!$A:$A,A6,Mediciones!$I:$I)</f>
        <v/>
      </c>
      <c r="E6" s="9" t="n">
        <v>9.800000000000001</v>
      </c>
      <c r="F6" s="10">
        <f>ROUND(D6*E6,2)</f>
        <v/>
      </c>
      <c r="G6" s="11" t="n">
        <v>120</v>
      </c>
      <c r="H6" s="12">
        <f>IF(G6&gt;0,ROUNDUP(D6/G6,0),"")</f>
        <v/>
      </c>
      <c r="I6" s="5">
        <f>IF(COUNTIFS(Mediciones!$A:$A,A6,Mediciones!$K:$K,"Revisar*")&gt;0,"Revisar líneas","OK")</f>
        <v/>
      </c>
    </row>
    <row r="7">
      <c r="A7" s="4" t="inlineStr">
        <is>
          <t>02.02</t>
        </is>
      </c>
      <c r="B7" s="4" t="inlineStr">
        <is>
          <t>Hormigón HA-25 en zapatas y riostras</t>
        </is>
      </c>
      <c r="C7" s="4" t="inlineStr">
        <is>
          <t>m3</t>
        </is>
      </c>
      <c r="D7" s="8">
        <f>SUMIF(Mediciones!$A:$A,A7,Mediciones!$I:$I)</f>
        <v/>
      </c>
      <c r="E7" s="9" t="n">
        <v>112</v>
      </c>
      <c r="F7" s="10">
        <f>ROUND(D7*E7,2)</f>
        <v/>
      </c>
      <c r="G7" s="11" t="n">
        <v>18</v>
      </c>
      <c r="H7" s="12">
        <f>IF(G7&gt;0,ROUNDUP(D7/G7,0),"")</f>
        <v/>
      </c>
      <c r="I7" s="5">
        <f>IF(COUNTIFS(Mediciones!$A:$A,A7,Mediciones!$K:$K,"Revisar*")&gt;0,"Revisar líneas","OK")</f>
        <v/>
      </c>
    </row>
    <row r="8">
      <c r="A8" s="4" t="inlineStr">
        <is>
          <t>03.01</t>
        </is>
      </c>
      <c r="B8" s="4" t="inlineStr">
        <is>
          <t>Fábrica de ladrillo perforado 1/2 pie</t>
        </is>
      </c>
      <c r="C8" s="4" t="inlineStr">
        <is>
          <t>m2</t>
        </is>
      </c>
      <c r="D8" s="8">
        <f>SUMIF(Mediciones!$A:$A,A8,Mediciones!$I:$I)</f>
        <v/>
      </c>
      <c r="E8" s="9" t="n">
        <v>32</v>
      </c>
      <c r="F8" s="10">
        <f>ROUND(D8*E8,2)</f>
        <v/>
      </c>
      <c r="G8" s="11" t="n">
        <v>14</v>
      </c>
      <c r="H8" s="12">
        <f>IF(G8&gt;0,ROUNDUP(D8/G8,0),"")</f>
        <v/>
      </c>
      <c r="I8" s="5">
        <f>IF(COUNTIFS(Mediciones!$A:$A,A8,Mediciones!$K:$K,"Revisar*")&gt;0,"Revisar líneas","OK")</f>
        <v/>
      </c>
    </row>
    <row r="9">
      <c r="A9" s="4" t="inlineStr">
        <is>
          <t>04.01</t>
        </is>
      </c>
      <c r="B9" s="4" t="inlineStr">
        <is>
          <t>Solera de hormigón HA-25, e=15 cm</t>
        </is>
      </c>
      <c r="C9" s="4" t="inlineStr">
        <is>
          <t>m2</t>
        </is>
      </c>
      <c r="D9" s="8">
        <f>SUMIF(Mediciones!$A:$A,A9,Mediciones!$I:$I)</f>
        <v/>
      </c>
      <c r="E9" s="9" t="n">
        <v>21.4</v>
      </c>
      <c r="F9" s="10">
        <f>ROUND(D9*E9,2)</f>
        <v/>
      </c>
      <c r="G9" s="11" t="n">
        <v>90</v>
      </c>
      <c r="H9" s="12">
        <f>IF(G9&gt;0,ROUNDUP(D9/G9,0),"")</f>
        <v/>
      </c>
      <c r="I9" s="5">
        <f>IF(COUNTIFS(Mediciones!$A:$A,A9,Mediciones!$K:$K,"Revisar*")&gt;0,"Revisar líneas","OK")</f>
        <v/>
      </c>
    </row>
    <row r="10">
      <c r="A10" s="13" t="n"/>
      <c r="B10" s="14" t="inlineStr">
        <is>
          <t>TOTAL PRESUPUESTO DE EJECUCIÓN MATERIAL</t>
        </is>
      </c>
      <c r="C10" s="13" t="n"/>
      <c r="D10" s="13" t="n"/>
      <c r="E10" s="13" t="n"/>
      <c r="F10" s="15">
        <f>SUM(F5:F9)</f>
        <v/>
      </c>
      <c r="G10" s="13" t="n"/>
      <c r="H10" s="14">
        <f>SUM(H5:H9)</f>
        <v/>
      </c>
      <c r="I10" s="13" t="n"/>
    </row>
    <row r="12">
      <c r="A12" s="2" t="inlineStr">
        <is>
          <t>Nota: precios y rendimientos de ejemplo, solo orientativos. Para 3.474 partidas con rendimientos, cuadrillas y equipos reales, consulta el Time &amp; Resource Estimator en beelanceshop.com.</t>
        </is>
      </c>
    </row>
  </sheetData>
  <conditionalFormatting sqref="I5:I9">
    <cfRule type="expression" priority="1" dxfId="0">
      <formula>I5="Revisar líneas"</formula>
    </cfRule>
    <cfRule type="expression" priority="2" dxfId="3">
      <formula>I5="OK"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2026-10-27T18:38:40Z</dcterms:created>
  <dcterms:modified xmlns:dcterms="http://purl.org/dc/terms/" xmlns:xsi="http://www.w3.org/2001/XMLSchema-instance" xsi:type="dcterms:W3CDTF">2026-10-27T18:38:41Z</dcterms:modified>
</cp:coreProperties>
</file>